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16260" windowHeight="7275"/>
  </bookViews>
  <sheets>
    <sheet name="Sec 20- 0101 only" sheetId="2" r:id="rId1"/>
  </sheets>
  <definedNames>
    <definedName name="_xlnm.Print_Area" localSheetId="0">'Sec 20- 0101 only'!$B$1:$J$38</definedName>
    <definedName name="_xlnm.Print_Titles" localSheetId="0">'Sec 20- 0101 only'!$1:$3</definedName>
  </definedNames>
  <calcPr calcId="145621"/>
</workbook>
</file>

<file path=xl/calcChain.xml><?xml version="1.0" encoding="utf-8"?>
<calcChain xmlns="http://schemas.openxmlformats.org/spreadsheetml/2006/main">
  <c r="C29" i="2" l="1"/>
  <c r="C16" i="2"/>
  <c r="J6" i="2" l="1"/>
  <c r="J7" i="2"/>
  <c r="J8" i="2"/>
  <c r="J9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6" i="2"/>
  <c r="J4" i="2"/>
  <c r="I7" i="2"/>
  <c r="I8" i="2"/>
  <c r="I9" i="2"/>
  <c r="I10" i="2"/>
  <c r="I11" i="2"/>
  <c r="I13" i="2"/>
  <c r="I16" i="2"/>
  <c r="I17" i="2"/>
  <c r="I18" i="2"/>
  <c r="I19" i="2"/>
  <c r="I21" i="2"/>
  <c r="I23" i="2"/>
  <c r="I24" i="2"/>
  <c r="I25" i="2"/>
  <c r="I26" i="2"/>
  <c r="I27" i="2"/>
  <c r="I28" i="2"/>
  <c r="I29" i="2"/>
  <c r="I30" i="2"/>
  <c r="I31" i="2"/>
  <c r="I33" i="2"/>
  <c r="I34" i="2"/>
  <c r="I35" i="2"/>
  <c r="I36" i="2"/>
  <c r="I5" i="2"/>
  <c r="I4" i="2"/>
  <c r="F38" i="2" l="1"/>
  <c r="G38" i="2"/>
  <c r="D38" i="2" l="1"/>
  <c r="C38" i="2"/>
</calcChain>
</file>

<file path=xl/sharedStrings.xml><?xml version="1.0" encoding="utf-8"?>
<sst xmlns="http://schemas.openxmlformats.org/spreadsheetml/2006/main" count="81" uniqueCount="76">
  <si>
    <t xml:space="preserve">total.c80                </t>
  </si>
  <si>
    <t xml:space="preserve">total.d10                </t>
  </si>
  <si>
    <t xml:space="preserve">total.d13                </t>
  </si>
  <si>
    <t xml:space="preserve">total.d15                </t>
  </si>
  <si>
    <t xml:space="preserve">total.d26                </t>
  </si>
  <si>
    <t xml:space="preserve">total.d38                </t>
  </si>
  <si>
    <t xml:space="preserve">total.d40                </t>
  </si>
  <si>
    <t xml:space="preserve">total.d50                </t>
  </si>
  <si>
    <t xml:space="preserve">total.d53                </t>
  </si>
  <si>
    <t xml:space="preserve">total.d55                </t>
  </si>
  <si>
    <t xml:space="preserve">total.d78                </t>
  </si>
  <si>
    <t xml:space="preserve">total.d80                </t>
  </si>
  <si>
    <t xml:space="preserve">total.e50                </t>
  </si>
  <si>
    <t xml:space="preserve">total.e75                </t>
  </si>
  <si>
    <t xml:space="preserve">total.f10                </t>
  </si>
  <si>
    <t xml:space="preserve">total.f50                </t>
  </si>
  <si>
    <t xml:space="preserve">total.g20                </t>
  </si>
  <si>
    <t xml:space="preserve">total.h00                </t>
  </si>
  <si>
    <t xml:space="preserve">total.j00                </t>
  </si>
  <si>
    <t xml:space="preserve">total.k00                </t>
  </si>
  <si>
    <t xml:space="preserve">total.l00                </t>
  </si>
  <si>
    <t xml:space="preserve">total.m00                </t>
  </si>
  <si>
    <t xml:space="preserve">total.n00                </t>
  </si>
  <si>
    <t xml:space="preserve">total.p00                </t>
  </si>
  <si>
    <t xml:space="preserve">total.q00                </t>
  </si>
  <si>
    <t xml:space="preserve">total.r00                </t>
  </si>
  <si>
    <t xml:space="preserve">total.r15                </t>
  </si>
  <si>
    <t xml:space="preserve">total.r62                </t>
  </si>
  <si>
    <t xml:space="preserve">total.s00                </t>
  </si>
  <si>
    <t xml:space="preserve">total.t00                </t>
  </si>
  <si>
    <t xml:space="preserve">total.u00                </t>
  </si>
  <si>
    <t xml:space="preserve">total.v00                </t>
  </si>
  <si>
    <t xml:space="preserve">total.w00                </t>
  </si>
  <si>
    <t>General</t>
  </si>
  <si>
    <t>Funds</t>
  </si>
  <si>
    <t>Special</t>
  </si>
  <si>
    <t>Public Defender</t>
  </si>
  <si>
    <t>Governor's Office</t>
  </si>
  <si>
    <t>MD Energy Administration</t>
  </si>
  <si>
    <t>Boards and Commissions</t>
  </si>
  <si>
    <t>Aging</t>
  </si>
  <si>
    <t>Planning</t>
  </si>
  <si>
    <t>Military Dept.</t>
  </si>
  <si>
    <t>MD Institute for Emergency Medical Services Systems</t>
  </si>
  <si>
    <t>Veteran's Affairs</t>
  </si>
  <si>
    <t>MD Health Benefit Exchange</t>
  </si>
  <si>
    <t>MD Insurance Administration</t>
  </si>
  <si>
    <t>MD Lottery and Gaming Control Agency</t>
  </si>
  <si>
    <t>Budget and Management</t>
  </si>
  <si>
    <t>Information Technology</t>
  </si>
  <si>
    <t>General Services</t>
  </si>
  <si>
    <t>Transportation</t>
  </si>
  <si>
    <t>Natural Resources</t>
  </si>
  <si>
    <t>Agriculture</t>
  </si>
  <si>
    <t>Health and Mental Hygiene</t>
  </si>
  <si>
    <t>Human Resources</t>
  </si>
  <si>
    <t>Labor, Licensing and Regulation</t>
  </si>
  <si>
    <t>MD Higher Education Commission</t>
  </si>
  <si>
    <t>Housing and Community Development</t>
  </si>
  <si>
    <t>Commerce</t>
  </si>
  <si>
    <t>Environment</t>
  </si>
  <si>
    <t>Juvenile Services</t>
  </si>
  <si>
    <t>State Police</t>
  </si>
  <si>
    <t>GF %</t>
  </si>
  <si>
    <t>SF %</t>
  </si>
  <si>
    <t>needs to be allocated</t>
  </si>
  <si>
    <t>TOTAL</t>
  </si>
  <si>
    <t>State Board of Elections</t>
  </si>
  <si>
    <t>State Retirement Agency</t>
  </si>
  <si>
    <t>Section 20 Reduction</t>
  </si>
  <si>
    <t>MD Public Television</t>
  </si>
  <si>
    <t>Assessments and Taxation (excludes Tax Credit Pgm)</t>
  </si>
  <si>
    <t>State Education-Headquarters/MD Long. Data Sys. Ctr</t>
  </si>
  <si>
    <t>FY 2017 Allowance</t>
  </si>
  <si>
    <t>Public Safety and Correctional Services</t>
  </si>
  <si>
    <t>*************** Agency 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</si>
</sst>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 val="singleAccounting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/>
    <xf numFmtId="10" fontId="6" fillId="0" borderId="0" xfId="0" applyNumberFormat="1" applyFont="1"/>
    <xf numFmtId="164" fontId="6" fillId="0" borderId="0" xfId="0" applyNumberFormat="1" applyFont="1" applyBorder="1"/>
    <xf numFmtId="0" fontId="6" fillId="0" borderId="0" xfId="0" applyFont="1" applyBorder="1"/>
    <xf numFmtId="0" fontId="7" fillId="0" borderId="0" xfId="0" applyFont="1"/>
    <xf numFmtId="164" fontId="7" fillId="0" borderId="0" xfId="1" applyNumberFormat="1" applyFont="1"/>
    <xf numFmtId="164" fontId="7" fillId="0" borderId="0" xfId="1" applyNumberFormat="1" applyFont="1" applyBorder="1"/>
    <xf numFmtId="0" fontId="8" fillId="0" borderId="0" xfId="0" applyFont="1"/>
    <xf numFmtId="10" fontId="8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9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44.28515625" customWidth="1"/>
    <col min="3" max="3" width="15.28515625" style="1" customWidth="1"/>
    <col min="4" max="4" width="15.5703125" style="1" customWidth="1"/>
    <col min="5" max="5" width="2.28515625" customWidth="1"/>
    <col min="6" max="6" width="12.7109375" customWidth="1"/>
    <col min="7" max="7" width="11.85546875" customWidth="1"/>
    <col min="8" max="8" width="2.42578125" customWidth="1"/>
  </cols>
  <sheetData>
    <row r="1" spans="1:10" s="3" customFormat="1" ht="17.45" x14ac:dyDescent="0.55000000000000004">
      <c r="B1" s="5"/>
      <c r="C1" s="22" t="s">
        <v>73</v>
      </c>
      <c r="D1" s="22"/>
      <c r="E1" s="5"/>
      <c r="F1" s="21" t="s">
        <v>69</v>
      </c>
      <c r="G1" s="21"/>
      <c r="H1" s="5"/>
      <c r="I1" s="5"/>
      <c r="J1" s="5"/>
    </row>
    <row r="2" spans="1:10" s="3" customFormat="1" x14ac:dyDescent="0.25">
      <c r="B2" s="5"/>
      <c r="C2" s="6" t="s">
        <v>33</v>
      </c>
      <c r="D2" s="6" t="s">
        <v>35</v>
      </c>
      <c r="E2" s="5"/>
      <c r="F2" s="7" t="s">
        <v>33</v>
      </c>
      <c r="G2" s="7" t="s">
        <v>35</v>
      </c>
      <c r="H2" s="5"/>
      <c r="I2" s="5"/>
      <c r="J2" s="5"/>
    </row>
    <row r="3" spans="1:10" s="3" customFormat="1" x14ac:dyDescent="0.25">
      <c r="B3" s="8" t="s">
        <v>75</v>
      </c>
      <c r="C3" s="9" t="s">
        <v>34</v>
      </c>
      <c r="D3" s="9" t="s">
        <v>34</v>
      </c>
      <c r="E3" s="8"/>
      <c r="F3" s="9" t="s">
        <v>34</v>
      </c>
      <c r="G3" s="9" t="s">
        <v>34</v>
      </c>
      <c r="H3" s="8"/>
      <c r="I3" s="20" t="s">
        <v>63</v>
      </c>
      <c r="J3" s="20" t="s">
        <v>64</v>
      </c>
    </row>
    <row r="4" spans="1:10" x14ac:dyDescent="0.25">
      <c r="A4" t="s">
        <v>0</v>
      </c>
      <c r="B4" s="10" t="s">
        <v>36</v>
      </c>
      <c r="C4" s="11">
        <v>103294000</v>
      </c>
      <c r="D4" s="11">
        <v>265677</v>
      </c>
      <c r="E4" s="10"/>
      <c r="F4" s="13">
        <v>280000</v>
      </c>
      <c r="G4" s="13">
        <v>0</v>
      </c>
      <c r="H4" s="10"/>
      <c r="I4" s="12">
        <f>+F4/C4</f>
        <v>2.7107092377098379E-3</v>
      </c>
      <c r="J4" s="12">
        <f>+G4/D4</f>
        <v>0</v>
      </c>
    </row>
    <row r="5" spans="1:10" ht="14.45" x14ac:dyDescent="0.3">
      <c r="A5" t="s">
        <v>1</v>
      </c>
      <c r="B5" s="10" t="s">
        <v>37</v>
      </c>
      <c r="C5" s="11">
        <v>11424895</v>
      </c>
      <c r="D5" s="11">
        <v>0</v>
      </c>
      <c r="E5" s="10"/>
      <c r="F5" s="13">
        <v>65000</v>
      </c>
      <c r="G5" s="13">
        <v>0</v>
      </c>
      <c r="H5" s="10"/>
      <c r="I5" s="12">
        <f>+F5/C5</f>
        <v>5.6893301864043393E-3</v>
      </c>
      <c r="J5" s="12">
        <v>0</v>
      </c>
    </row>
    <row r="6" spans="1:10" ht="14.45" x14ac:dyDescent="0.3">
      <c r="A6" t="s">
        <v>2</v>
      </c>
      <c r="B6" s="10" t="s">
        <v>38</v>
      </c>
      <c r="C6" s="11">
        <v>0</v>
      </c>
      <c r="D6" s="11">
        <v>58616733</v>
      </c>
      <c r="E6" s="10"/>
      <c r="F6" s="13"/>
      <c r="G6" s="13">
        <v>80000</v>
      </c>
      <c r="H6" s="10"/>
      <c r="I6" s="12">
        <v>0</v>
      </c>
      <c r="J6" s="12">
        <f>+G6/D6</f>
        <v>1.364798000598225E-3</v>
      </c>
    </row>
    <row r="7" spans="1:10" ht="14.45" x14ac:dyDescent="0.3">
      <c r="A7" t="s">
        <v>3</v>
      </c>
      <c r="B7" s="10" t="s">
        <v>39</v>
      </c>
      <c r="C7" s="11">
        <v>110442294</v>
      </c>
      <c r="D7" s="11">
        <v>2867084</v>
      </c>
      <c r="E7" s="10"/>
      <c r="F7" s="13">
        <v>50000</v>
      </c>
      <c r="G7" s="13">
        <v>0</v>
      </c>
      <c r="H7" s="10"/>
      <c r="I7" s="12">
        <f>+F7/C7</f>
        <v>4.5272511271814039E-4</v>
      </c>
      <c r="J7" s="12">
        <f>+G7/D7</f>
        <v>0</v>
      </c>
    </row>
    <row r="8" spans="1:10" ht="14.45" x14ac:dyDescent="0.3">
      <c r="A8" t="s">
        <v>4</v>
      </c>
      <c r="B8" s="10" t="s">
        <v>40</v>
      </c>
      <c r="C8" s="11">
        <v>22491589</v>
      </c>
      <c r="D8" s="11">
        <v>553641</v>
      </c>
      <c r="E8" s="10"/>
      <c r="F8" s="13">
        <v>15000</v>
      </c>
      <c r="G8" s="13">
        <v>0</v>
      </c>
      <c r="H8" s="10"/>
      <c r="I8" s="12">
        <f>+F8/C8</f>
        <v>6.6691597467835638E-4</v>
      </c>
      <c r="J8" s="12">
        <f>+G8/D8</f>
        <v>0</v>
      </c>
    </row>
    <row r="9" spans="1:10" ht="14.45" x14ac:dyDescent="0.3">
      <c r="A9" t="s">
        <v>5</v>
      </c>
      <c r="B9" s="10" t="s">
        <v>67</v>
      </c>
      <c r="C9" s="11">
        <v>9210499</v>
      </c>
      <c r="D9" s="11">
        <v>13677104</v>
      </c>
      <c r="E9" s="10"/>
      <c r="F9" s="13">
        <v>20000</v>
      </c>
      <c r="G9" s="13">
        <v>0</v>
      </c>
      <c r="H9" s="10"/>
      <c r="I9" s="12">
        <f>+F9/C9</f>
        <v>2.171435011284405E-3</v>
      </c>
      <c r="J9" s="12">
        <f>+G9/D9</f>
        <v>0</v>
      </c>
    </row>
    <row r="10" spans="1:10" ht="14.45" x14ac:dyDescent="0.3">
      <c r="A10" t="s">
        <v>6</v>
      </c>
      <c r="B10" s="10" t="s">
        <v>41</v>
      </c>
      <c r="C10" s="11">
        <v>22235444</v>
      </c>
      <c r="D10" s="11">
        <v>4552020</v>
      </c>
      <c r="E10" s="10"/>
      <c r="F10" s="13">
        <v>70000</v>
      </c>
      <c r="G10" s="13">
        <v>0</v>
      </c>
      <c r="H10" s="10"/>
      <c r="I10" s="12">
        <f>+F10/C10</f>
        <v>3.1481269274407113E-3</v>
      </c>
      <c r="J10" s="12">
        <f>+G10/D10</f>
        <v>0</v>
      </c>
    </row>
    <row r="11" spans="1:10" ht="14.45" x14ac:dyDescent="0.3">
      <c r="A11" t="s">
        <v>7</v>
      </c>
      <c r="B11" s="10" t="s">
        <v>42</v>
      </c>
      <c r="C11" s="11">
        <v>12655000</v>
      </c>
      <c r="D11" s="11">
        <v>18286967</v>
      </c>
      <c r="E11" s="10"/>
      <c r="F11" s="13">
        <v>50000</v>
      </c>
      <c r="G11" s="13">
        <v>0</v>
      </c>
      <c r="H11" s="10"/>
      <c r="I11" s="12">
        <f>+F11/C11</f>
        <v>3.9510075069142635E-3</v>
      </c>
      <c r="J11" s="12">
        <v>0</v>
      </c>
    </row>
    <row r="12" spans="1:10" ht="14.45" x14ac:dyDescent="0.3">
      <c r="A12" t="s">
        <v>8</v>
      </c>
      <c r="B12" s="10" t="s">
        <v>43</v>
      </c>
      <c r="C12" s="11">
        <v>0</v>
      </c>
      <c r="D12" s="11">
        <v>15893384</v>
      </c>
      <c r="E12" s="10"/>
      <c r="F12" s="13"/>
      <c r="G12" s="13">
        <v>40000</v>
      </c>
      <c r="H12" s="10"/>
      <c r="I12" s="12">
        <v>0</v>
      </c>
      <c r="J12" s="12">
        <f t="shared" ref="J12:J34" si="0">+G12/D12</f>
        <v>2.5167705002282709E-3</v>
      </c>
    </row>
    <row r="13" spans="1:10" ht="14.45" x14ac:dyDescent="0.3">
      <c r="A13" t="s">
        <v>9</v>
      </c>
      <c r="B13" s="10" t="s">
        <v>44</v>
      </c>
      <c r="C13" s="11">
        <v>9902001</v>
      </c>
      <c r="D13" s="11">
        <v>1521281</v>
      </c>
      <c r="E13" s="10"/>
      <c r="F13" s="13">
        <v>25000</v>
      </c>
      <c r="G13" s="13">
        <v>0</v>
      </c>
      <c r="H13" s="10"/>
      <c r="I13" s="12">
        <f>+F13/C13</f>
        <v>2.5247422212944636E-3</v>
      </c>
      <c r="J13" s="12">
        <f t="shared" si="0"/>
        <v>0</v>
      </c>
    </row>
    <row r="14" spans="1:10" ht="14.45" x14ac:dyDescent="0.3">
      <c r="A14" t="s">
        <v>10</v>
      </c>
      <c r="B14" s="10" t="s">
        <v>45</v>
      </c>
      <c r="C14" s="11">
        <v>0</v>
      </c>
      <c r="D14" s="11">
        <v>75090000</v>
      </c>
      <c r="E14" s="10"/>
      <c r="F14" s="13"/>
      <c r="G14" s="13">
        <v>50000</v>
      </c>
      <c r="H14" s="10"/>
      <c r="I14" s="12">
        <v>0</v>
      </c>
      <c r="J14" s="12">
        <f t="shared" si="0"/>
        <v>6.6586762551604738E-4</v>
      </c>
    </row>
    <row r="15" spans="1:10" ht="14.45" x14ac:dyDescent="0.3">
      <c r="A15" t="s">
        <v>11</v>
      </c>
      <c r="B15" s="10" t="s">
        <v>46</v>
      </c>
      <c r="C15" s="11">
        <v>0</v>
      </c>
      <c r="D15" s="11">
        <v>33061419</v>
      </c>
      <c r="E15" s="10"/>
      <c r="F15" s="13"/>
      <c r="G15" s="13">
        <v>200000</v>
      </c>
      <c r="H15" s="10"/>
      <c r="I15" s="12">
        <v>0</v>
      </c>
      <c r="J15" s="12">
        <f t="shared" si="0"/>
        <v>6.0493471257237934E-3</v>
      </c>
    </row>
    <row r="16" spans="1:10" ht="14.45" x14ac:dyDescent="0.3">
      <c r="A16" t="s">
        <v>12</v>
      </c>
      <c r="B16" s="10" t="s">
        <v>71</v>
      </c>
      <c r="C16" s="11">
        <f>113671232-85722000</f>
        <v>27949232</v>
      </c>
      <c r="D16" s="11">
        <v>29608422</v>
      </c>
      <c r="E16" s="10"/>
      <c r="F16" s="13">
        <v>140000</v>
      </c>
      <c r="G16" s="13">
        <v>100000</v>
      </c>
      <c r="H16" s="10"/>
      <c r="I16" s="12">
        <f>+F16/C16</f>
        <v>5.0090821815783702E-3</v>
      </c>
      <c r="J16" s="12">
        <f t="shared" si="0"/>
        <v>3.3774174118431574E-3</v>
      </c>
    </row>
    <row r="17" spans="1:10" ht="14.45" x14ac:dyDescent="0.3">
      <c r="A17" t="s">
        <v>13</v>
      </c>
      <c r="B17" s="10" t="s">
        <v>47</v>
      </c>
      <c r="C17" s="11">
        <v>21806259</v>
      </c>
      <c r="D17" s="11">
        <v>77493046</v>
      </c>
      <c r="E17" s="10"/>
      <c r="F17" s="13">
        <v>70000</v>
      </c>
      <c r="G17" s="13">
        <v>100000</v>
      </c>
      <c r="H17" s="10"/>
      <c r="I17" s="12">
        <f>+F17/C17</f>
        <v>3.210087525787894E-3</v>
      </c>
      <c r="J17" s="12">
        <f t="shared" si="0"/>
        <v>1.2904383704313287E-3</v>
      </c>
    </row>
    <row r="18" spans="1:10" ht="14.45" x14ac:dyDescent="0.3">
      <c r="A18" t="s">
        <v>14</v>
      </c>
      <c r="B18" s="10" t="s">
        <v>48</v>
      </c>
      <c r="C18" s="11">
        <v>104608986</v>
      </c>
      <c r="D18" s="11">
        <v>29774590</v>
      </c>
      <c r="E18" s="10"/>
      <c r="F18" s="13">
        <v>90000</v>
      </c>
      <c r="G18" s="13">
        <v>100000</v>
      </c>
      <c r="H18" s="10"/>
      <c r="I18" s="12">
        <f>+F18/C18</f>
        <v>8.6034673923710535E-4</v>
      </c>
      <c r="J18" s="12">
        <f t="shared" si="0"/>
        <v>3.3585684975007213E-3</v>
      </c>
    </row>
    <row r="19" spans="1:10" ht="14.45" x14ac:dyDescent="0.3">
      <c r="A19" t="s">
        <v>15</v>
      </c>
      <c r="B19" s="10" t="s">
        <v>49</v>
      </c>
      <c r="C19" s="11">
        <v>22123162</v>
      </c>
      <c r="D19" s="11">
        <v>7806644</v>
      </c>
      <c r="E19" s="10"/>
      <c r="F19" s="13">
        <v>75000</v>
      </c>
      <c r="G19" s="13">
        <v>0</v>
      </c>
      <c r="H19" s="10"/>
      <c r="I19" s="12">
        <f>+F19/C19</f>
        <v>3.3901121367732154E-3</v>
      </c>
      <c r="J19" s="12">
        <f t="shared" si="0"/>
        <v>0</v>
      </c>
    </row>
    <row r="20" spans="1:10" ht="14.45" x14ac:dyDescent="0.3">
      <c r="A20" t="s">
        <v>16</v>
      </c>
      <c r="B20" s="10" t="s">
        <v>68</v>
      </c>
      <c r="C20" s="11">
        <v>0</v>
      </c>
      <c r="D20" s="11">
        <v>20697587</v>
      </c>
      <c r="E20" s="10"/>
      <c r="F20" s="13"/>
      <c r="G20" s="13">
        <v>120000</v>
      </c>
      <c r="H20" s="10"/>
      <c r="I20" s="12">
        <v>0</v>
      </c>
      <c r="J20" s="12">
        <f t="shared" si="0"/>
        <v>5.7977772964548958E-3</v>
      </c>
    </row>
    <row r="21" spans="1:10" ht="14.45" x14ac:dyDescent="0.3">
      <c r="A21" t="s">
        <v>17</v>
      </c>
      <c r="B21" s="10" t="s">
        <v>50</v>
      </c>
      <c r="C21" s="11">
        <v>67610062</v>
      </c>
      <c r="D21" s="11">
        <v>4512632</v>
      </c>
      <c r="E21" s="10"/>
      <c r="F21" s="13">
        <v>190000</v>
      </c>
      <c r="G21" s="13">
        <v>0</v>
      </c>
      <c r="H21" s="10"/>
      <c r="I21" s="12">
        <f>+F21/C21</f>
        <v>2.8102325952607467E-3</v>
      </c>
      <c r="J21" s="12">
        <f t="shared" si="0"/>
        <v>0</v>
      </c>
    </row>
    <row r="22" spans="1:10" ht="14.45" x14ac:dyDescent="0.3">
      <c r="A22" t="s">
        <v>18</v>
      </c>
      <c r="B22" s="10" t="s">
        <v>51</v>
      </c>
      <c r="C22" s="11">
        <v>0</v>
      </c>
      <c r="D22" s="11">
        <v>4021577130</v>
      </c>
      <c r="E22" s="10"/>
      <c r="F22" s="13"/>
      <c r="G22" s="13">
        <v>3000000</v>
      </c>
      <c r="H22" s="10"/>
      <c r="I22" s="12">
        <v>0</v>
      </c>
      <c r="J22" s="12">
        <f t="shared" si="0"/>
        <v>7.4597599474612094E-4</v>
      </c>
    </row>
    <row r="23" spans="1:10" x14ac:dyDescent="0.25">
      <c r="A23" t="s">
        <v>19</v>
      </c>
      <c r="B23" s="10" t="s">
        <v>52</v>
      </c>
      <c r="C23" s="11">
        <v>59555696</v>
      </c>
      <c r="D23" s="11">
        <v>239403505</v>
      </c>
      <c r="E23" s="10"/>
      <c r="F23" s="13">
        <v>285000</v>
      </c>
      <c r="G23" s="13">
        <v>150000</v>
      </c>
      <c r="H23" s="10"/>
      <c r="I23" s="12">
        <f t="shared" ref="I23:I31" si="1">+F23/C23</f>
        <v>4.7854364761348769E-3</v>
      </c>
      <c r="J23" s="12">
        <f t="shared" si="0"/>
        <v>6.2655724276050172E-4</v>
      </c>
    </row>
    <row r="24" spans="1:10" x14ac:dyDescent="0.25">
      <c r="A24" t="s">
        <v>20</v>
      </c>
      <c r="B24" s="10" t="s">
        <v>53</v>
      </c>
      <c r="C24" s="11">
        <v>29459001</v>
      </c>
      <c r="D24" s="11">
        <v>56268204</v>
      </c>
      <c r="E24" s="10"/>
      <c r="F24" s="13">
        <v>120000</v>
      </c>
      <c r="G24" s="13">
        <v>0</v>
      </c>
      <c r="H24" s="10"/>
      <c r="I24" s="12">
        <f t="shared" si="1"/>
        <v>4.0734578881340888E-3</v>
      </c>
      <c r="J24" s="12">
        <f t="shared" si="0"/>
        <v>0</v>
      </c>
    </row>
    <row r="25" spans="1:10" x14ac:dyDescent="0.25">
      <c r="A25" t="s">
        <v>21</v>
      </c>
      <c r="B25" s="10" t="s">
        <v>54</v>
      </c>
      <c r="C25" s="11">
        <v>4388699845</v>
      </c>
      <c r="D25" s="11">
        <v>1391503942</v>
      </c>
      <c r="E25" s="10"/>
      <c r="F25" s="13">
        <v>4700000</v>
      </c>
      <c r="G25" s="13">
        <v>150000</v>
      </c>
      <c r="H25" s="10"/>
      <c r="I25" s="12">
        <f t="shared" si="1"/>
        <v>1.0709322045240029E-3</v>
      </c>
      <c r="J25" s="12">
        <f t="shared" si="0"/>
        <v>1.0779703561917757E-4</v>
      </c>
    </row>
    <row r="26" spans="1:10" x14ac:dyDescent="0.25">
      <c r="A26" t="s">
        <v>22</v>
      </c>
      <c r="B26" s="10" t="s">
        <v>55</v>
      </c>
      <c r="C26" s="11">
        <v>627407955</v>
      </c>
      <c r="D26" s="11">
        <v>113515677</v>
      </c>
      <c r="E26" s="10"/>
      <c r="F26" s="13">
        <v>2200000</v>
      </c>
      <c r="G26" s="13">
        <v>0</v>
      </c>
      <c r="H26" s="10"/>
      <c r="I26" s="12">
        <f t="shared" si="1"/>
        <v>3.5064904460766679E-3</v>
      </c>
      <c r="J26" s="12">
        <f t="shared" si="0"/>
        <v>0</v>
      </c>
    </row>
    <row r="27" spans="1:10" x14ac:dyDescent="0.25">
      <c r="A27" t="s">
        <v>23</v>
      </c>
      <c r="B27" s="10" t="s">
        <v>56</v>
      </c>
      <c r="C27" s="11">
        <v>45253000</v>
      </c>
      <c r="D27" s="11">
        <v>171617098</v>
      </c>
      <c r="E27" s="10"/>
      <c r="F27" s="13">
        <v>240000</v>
      </c>
      <c r="G27" s="13">
        <v>160000</v>
      </c>
      <c r="H27" s="10"/>
      <c r="I27" s="12">
        <f t="shared" si="1"/>
        <v>5.3035157890084636E-3</v>
      </c>
      <c r="J27" s="12">
        <f t="shared" si="0"/>
        <v>9.3230803844498056E-4</v>
      </c>
    </row>
    <row r="28" spans="1:10" x14ac:dyDescent="0.25">
      <c r="A28" t="s">
        <v>24</v>
      </c>
      <c r="B28" s="10" t="s">
        <v>74</v>
      </c>
      <c r="C28" s="11">
        <v>1237996000</v>
      </c>
      <c r="D28" s="11">
        <v>144860206</v>
      </c>
      <c r="E28" s="10"/>
      <c r="F28" s="13">
        <v>7800000</v>
      </c>
      <c r="G28" s="13">
        <v>100000</v>
      </c>
      <c r="H28" s="10"/>
      <c r="I28" s="12">
        <f t="shared" si="1"/>
        <v>6.30050500970924E-3</v>
      </c>
      <c r="J28" s="12">
        <f t="shared" si="0"/>
        <v>6.9032070822817968E-4</v>
      </c>
    </row>
    <row r="29" spans="1:10" x14ac:dyDescent="0.25">
      <c r="A29" t="s">
        <v>25</v>
      </c>
      <c r="B29" s="10" t="s">
        <v>72</v>
      </c>
      <c r="C29" s="11">
        <f>108613188+2182932</f>
        <v>110796120</v>
      </c>
      <c r="D29" s="11">
        <v>7457025</v>
      </c>
      <c r="E29" s="10"/>
      <c r="F29" s="13">
        <v>420000</v>
      </c>
      <c r="G29" s="13">
        <v>0</v>
      </c>
      <c r="H29" s="10"/>
      <c r="I29" s="12">
        <f t="shared" si="1"/>
        <v>3.7907464629627825E-3</v>
      </c>
      <c r="J29" s="12">
        <f t="shared" si="0"/>
        <v>0</v>
      </c>
    </row>
    <row r="30" spans="1:10" x14ac:dyDescent="0.25">
      <c r="A30" t="s">
        <v>26</v>
      </c>
      <c r="B30" s="10" t="s">
        <v>70</v>
      </c>
      <c r="C30" s="11">
        <v>8198000</v>
      </c>
      <c r="D30" s="11">
        <v>19364613</v>
      </c>
      <c r="E30" s="10"/>
      <c r="F30" s="13">
        <v>50000</v>
      </c>
      <c r="G30" s="13">
        <v>50000</v>
      </c>
      <c r="H30" s="10"/>
      <c r="I30" s="12">
        <f t="shared" si="1"/>
        <v>6.0990485484264459E-3</v>
      </c>
      <c r="J30" s="12">
        <f t="shared" si="0"/>
        <v>2.5820293955784194E-3</v>
      </c>
    </row>
    <row r="31" spans="1:10" x14ac:dyDescent="0.25">
      <c r="A31" t="s">
        <v>27</v>
      </c>
      <c r="B31" s="10" t="s">
        <v>57</v>
      </c>
      <c r="C31" s="11">
        <v>483309222</v>
      </c>
      <c r="D31" s="11">
        <v>22098561</v>
      </c>
      <c r="E31" s="10"/>
      <c r="F31" s="13">
        <v>35000</v>
      </c>
      <c r="G31" s="13">
        <v>0</v>
      </c>
      <c r="H31" s="10"/>
      <c r="I31" s="12">
        <f t="shared" si="1"/>
        <v>7.241740568318806E-5</v>
      </c>
      <c r="J31" s="12">
        <f t="shared" si="0"/>
        <v>0</v>
      </c>
    </row>
    <row r="32" spans="1:10" x14ac:dyDescent="0.25">
      <c r="A32" t="s">
        <v>28</v>
      </c>
      <c r="B32" s="10" t="s">
        <v>58</v>
      </c>
      <c r="C32" s="11">
        <v>0</v>
      </c>
      <c r="D32" s="11">
        <v>120389225</v>
      </c>
      <c r="E32" s="10"/>
      <c r="F32" s="13"/>
      <c r="G32" s="13">
        <v>300000</v>
      </c>
      <c r="H32" s="10"/>
      <c r="I32" s="12">
        <v>0</v>
      </c>
      <c r="J32" s="12">
        <f t="shared" si="0"/>
        <v>2.4919173622057955E-3</v>
      </c>
    </row>
    <row r="33" spans="1:10" x14ac:dyDescent="0.25">
      <c r="A33" t="s">
        <v>29</v>
      </c>
      <c r="B33" s="10" t="s">
        <v>59</v>
      </c>
      <c r="C33" s="11">
        <v>92879462</v>
      </c>
      <c r="D33" s="11">
        <v>51072747</v>
      </c>
      <c r="E33" s="10"/>
      <c r="F33" s="13">
        <v>150000</v>
      </c>
      <c r="G33" s="13">
        <v>0</v>
      </c>
      <c r="H33" s="10"/>
      <c r="I33" s="12">
        <f>+F33/C33</f>
        <v>1.614996434841537E-3</v>
      </c>
      <c r="J33" s="12">
        <f t="shared" si="0"/>
        <v>0</v>
      </c>
    </row>
    <row r="34" spans="1:10" x14ac:dyDescent="0.25">
      <c r="A34" t="s">
        <v>30</v>
      </c>
      <c r="B34" s="10" t="s">
        <v>60</v>
      </c>
      <c r="C34" s="11">
        <v>32383920</v>
      </c>
      <c r="D34" s="11">
        <v>298931284</v>
      </c>
      <c r="E34" s="10"/>
      <c r="F34" s="13">
        <v>230000</v>
      </c>
      <c r="G34" s="13">
        <v>200000</v>
      </c>
      <c r="H34" s="10"/>
      <c r="I34" s="12">
        <f>+F34/C34</f>
        <v>7.1022902724562067E-3</v>
      </c>
      <c r="J34" s="12">
        <f t="shared" si="0"/>
        <v>6.6905008175725095E-4</v>
      </c>
    </row>
    <row r="35" spans="1:10" x14ac:dyDescent="0.25">
      <c r="A35" t="s">
        <v>31</v>
      </c>
      <c r="B35" s="10" t="s">
        <v>61</v>
      </c>
      <c r="C35" s="11">
        <v>285326909</v>
      </c>
      <c r="D35" s="11">
        <v>3864096</v>
      </c>
      <c r="E35" s="10"/>
      <c r="F35" s="13">
        <v>1550000</v>
      </c>
      <c r="G35" s="13">
        <v>0</v>
      </c>
      <c r="H35" s="10"/>
      <c r="I35" s="12">
        <f>+F35/C35</f>
        <v>5.4323653013743619E-3</v>
      </c>
      <c r="J35" s="12">
        <v>0</v>
      </c>
    </row>
    <row r="36" spans="1:10" x14ac:dyDescent="0.25">
      <c r="A36" t="s">
        <v>32</v>
      </c>
      <c r="B36" s="10" t="s">
        <v>62</v>
      </c>
      <c r="C36" s="11">
        <v>268050938</v>
      </c>
      <c r="D36" s="11">
        <v>96556023</v>
      </c>
      <c r="E36" s="10"/>
      <c r="F36" s="13">
        <v>1080000</v>
      </c>
      <c r="G36" s="13">
        <v>100000</v>
      </c>
      <c r="H36" s="10"/>
      <c r="I36" s="12">
        <f>+F36/C36</f>
        <v>4.0290849495180654E-3</v>
      </c>
      <c r="J36" s="12">
        <f>+G36/D36</f>
        <v>1.0356681736984963E-3</v>
      </c>
    </row>
    <row r="37" spans="1:10" x14ac:dyDescent="0.25">
      <c r="B37" s="10"/>
      <c r="C37" s="11"/>
      <c r="D37" s="11"/>
      <c r="E37" s="10"/>
      <c r="F37" s="14"/>
      <c r="G37" s="14"/>
      <c r="H37" s="10"/>
      <c r="I37" s="10"/>
      <c r="J37" s="10"/>
    </row>
    <row r="38" spans="1:10" s="4" customFormat="1" x14ac:dyDescent="0.25">
      <c r="B38" s="15" t="s">
        <v>66</v>
      </c>
      <c r="C38" s="16">
        <f>SUM(C4:C37)</f>
        <v>8215069491</v>
      </c>
      <c r="D38" s="16">
        <f>SUM(D4:D37)</f>
        <v>7152757567</v>
      </c>
      <c r="E38" s="15"/>
      <c r="F38" s="17">
        <f>SUM(F4:F36)</f>
        <v>20000000</v>
      </c>
      <c r="G38" s="17">
        <f>SUM(G4:G36)</f>
        <v>5000000</v>
      </c>
      <c r="H38" s="18"/>
      <c r="I38" s="19"/>
      <c r="J38" s="19"/>
    </row>
    <row r="42" spans="1:10" ht="14.45" hidden="1" x14ac:dyDescent="0.3">
      <c r="I42" s="2" t="s">
        <v>65</v>
      </c>
      <c r="J42" s="2"/>
    </row>
  </sheetData>
  <mergeCells count="2">
    <mergeCell ref="F1:G1"/>
    <mergeCell ref="C1:D1"/>
  </mergeCells>
  <printOptions horizontalCentered="1" gridLines="1"/>
  <pageMargins left="0.75" right="0.75" top="1.25" bottom="0.75" header="0.3" footer="0.3"/>
  <pageSetup scale="95" orientation="landscape" r:id="rId1"/>
  <headerFooter>
    <oddHeader>&amp;L&amp;"Times New Roman,Bold"ITEM:  9-GM (Cont.)&amp;C&amp;"Times New Roman,Bold"&amp;12BACK-UP
Section 20 - Agency Reductions&amp;R&amp;"Times New Roman,Bold"&amp;P OF &amp;N
SUPPLEMENTAL
BPW 6/22/2016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14CD5C44-8C61-4347-9B6F-BAF776F70D8F}"/>
</file>

<file path=customXml/itemProps2.xml><?xml version="1.0" encoding="utf-8"?>
<ds:datastoreItem xmlns:ds="http://schemas.openxmlformats.org/officeDocument/2006/customXml" ds:itemID="{32D1A057-6D24-4AC7-87FD-98D78347DF23}"/>
</file>

<file path=customXml/itemProps3.xml><?xml version="1.0" encoding="utf-8"?>
<ds:datastoreItem xmlns:ds="http://schemas.openxmlformats.org/officeDocument/2006/customXml" ds:itemID="{A5DBD391-E69D-42B5-BB2F-5E75206D7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Sec 20- 0101 only</vt:lpstr>
      <vt:lpstr>'Sec 20- 0101 only'!Print_Area</vt:lpstr>
      <vt:lpstr>'Sec 20- 0101 only'!Print_Titles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22 2016 BPW Reductions Dollar Allocations</dc:title>
  <dc:creator/>
  <cp:lastModifiedBy/>
  <dcterms:created xsi:type="dcterms:W3CDTF">2016-06-16T20:08:56Z</dcterms:created>
  <dcterms:modified xsi:type="dcterms:W3CDTF">2016-06-17T13:25:49Z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